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mbiente\NICOLETTA\CAPITOLATI\CAPITOLATI NICOLETTA\ANNO 2025\ENTE DI CERTIFICAZIONE\UFFICIALE\"/>
    </mc:Choice>
  </mc:AlternateContent>
  <xr:revisionPtr revIDLastSave="0" documentId="13_ncr:1_{46B1B939-7585-4584-B4D6-D6C9D0B7C608}" xr6:coauthVersionLast="47" xr6:coauthVersionMax="47" xr10:uidLastSave="{00000000-0000-0000-0000-000000000000}"/>
  <bookViews>
    <workbookView xWindow="-120" yWindow="-120" windowWidth="26640" windowHeight="14370" xr2:uid="{0A37AC34-E21D-4201-83BB-1F16A2C5DA26}"/>
  </bookViews>
  <sheets>
    <sheet name="valutazioni commissione" sheetId="2" r:id="rId1"/>
  </sheets>
  <definedNames>
    <definedName name="_xlnm.Print_Area" localSheetId="0">'valutazioni commissione'!$A$2:$AC$25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9" i="2" l="1"/>
  <c r="M9" i="2"/>
  <c r="N9" i="2" s="1"/>
  <c r="G9" i="2"/>
  <c r="H9" i="2" s="1"/>
  <c r="S11" i="2"/>
  <c r="T11" i="2" s="1"/>
  <c r="V11" i="2" s="1"/>
  <c r="W11" i="2" s="1"/>
  <c r="S10" i="2"/>
  <c r="T10" i="2" s="1"/>
  <c r="V10" i="2" s="1"/>
  <c r="W10" i="2" s="1"/>
  <c r="M11" i="2"/>
  <c r="N11" i="2" s="1"/>
  <c r="P11" i="2" s="1"/>
  <c r="Q11" i="2" s="1"/>
  <c r="M10" i="2"/>
  <c r="N10" i="2" s="1"/>
  <c r="P10" i="2" s="1"/>
  <c r="Q10" i="2" s="1"/>
  <c r="G11" i="2"/>
  <c r="H11" i="2" s="1"/>
  <c r="J11" i="2" s="1"/>
  <c r="K11" i="2" s="1"/>
  <c r="G10" i="2"/>
  <c r="U19" i="2"/>
  <c r="V19" i="2" s="1"/>
  <c r="W19" i="2" s="1"/>
  <c r="O19" i="2"/>
  <c r="P19" i="2" s="1"/>
  <c r="Q19" i="2" s="1"/>
  <c r="I19" i="2"/>
  <c r="J19" i="2" s="1"/>
  <c r="K19" i="2" s="1"/>
  <c r="U18" i="2"/>
  <c r="V18" i="2" s="1"/>
  <c r="W18" i="2" s="1"/>
  <c r="O18" i="2"/>
  <c r="P18" i="2" s="1"/>
  <c r="Q18" i="2" s="1"/>
  <c r="I18" i="2"/>
  <c r="E20" i="2"/>
  <c r="E12" i="2"/>
  <c r="P9" i="2" l="1"/>
  <c r="Q9" i="2" s="1"/>
  <c r="Q12" i="2" s="1"/>
  <c r="Q20" i="2"/>
  <c r="W20" i="2"/>
  <c r="J9" i="2"/>
  <c r="K9" i="2" s="1"/>
  <c r="J18" i="2"/>
  <c r="T9" i="2"/>
  <c r="V9" i="2" s="1"/>
  <c r="W9" i="2" s="1"/>
  <c r="W12" i="2" s="1"/>
  <c r="H10" i="2"/>
  <c r="J10" i="2" s="1"/>
  <c r="K10" i="2" s="1"/>
  <c r="W22" i="2" l="1"/>
  <c r="Q22" i="2"/>
  <c r="K12" i="2"/>
  <c r="K18" i="2"/>
  <c r="K20" i="2" s="1"/>
  <c r="K22" i="2" l="1"/>
</calcChain>
</file>

<file path=xl/sharedStrings.xml><?xml version="1.0" encoding="utf-8"?>
<sst xmlns="http://schemas.openxmlformats.org/spreadsheetml/2006/main" count="106" uniqueCount="56">
  <si>
    <t>TIPOLOGIA DI VALUTAZIONE</t>
  </si>
  <si>
    <t>PUNTEGGIO MAX PREVISTO</t>
  </si>
  <si>
    <t>DISCREZIONALE</t>
  </si>
  <si>
    <t>Con riferimento a:</t>
  </si>
  <si>
    <t>PUNTEGGIO ASSEGNATO</t>
  </si>
  <si>
    <t>COEFFICIENTE ATTRIBUITO Commissario n.2</t>
  </si>
  <si>
    <t>COEFFICIENTE ATTRIBUITO Commissario n.3</t>
  </si>
  <si>
    <t>COEFFICIENTE MEDIO</t>
  </si>
  <si>
    <t>COEFFICIENTE ATTRIBUITO Commissario n.1</t>
  </si>
  <si>
    <t>TOTALE PUNTEGGIO</t>
  </si>
  <si>
    <t>ELEMENTI DI VALUTAZIONE TECNICA PREVISTI NEL DISCIPLINARE</t>
  </si>
  <si>
    <t>A</t>
  </si>
  <si>
    <t>n.</t>
  </si>
  <si>
    <t>B</t>
  </si>
  <si>
    <t>sub n.</t>
  </si>
  <si>
    <t>0,01-0,20</t>
  </si>
  <si>
    <t>Punteggio:</t>
  </si>
  <si>
    <t>Valutazione:</t>
  </si>
  <si>
    <t>DETERMINAZIONE PUNTEGGIO TECNICO</t>
  </si>
  <si>
    <t>QUANTITATIVO</t>
  </si>
  <si>
    <t>Struttura operativa dedicata</t>
  </si>
  <si>
    <t>TOTALE PUNTEGGIO BUSTA TECNICA</t>
  </si>
  <si>
    <t>PUNTEGGIO RIPARAMETRATO</t>
  </si>
  <si>
    <t>A1</t>
  </si>
  <si>
    <t>A2</t>
  </si>
  <si>
    <t>A3</t>
  </si>
  <si>
    <t>B1</t>
  </si>
  <si>
    <t>Esperienza nei servizi analoghi (contratti conclusi ed eseguiti negli ultimi dieci anni) - MAX 18 PUNTI</t>
  </si>
  <si>
    <t>Contratti triennali per il medesimo cliente per i tre schemi 9001, 14001, 45001 (1 punto per ogni contratto triennale, ulteriore rispetto ai servizi indicati quali requisiti di ammissione di cui all’art.8 lett.A) C2</t>
  </si>
  <si>
    <t>Contratti triennali per i tre schemi 9001, 14001, 45001, in aziende a controllo pubblico che svolgono servizio pubblico di gestione rifiuti urbani e manutenzione del verde (1 punto per ogni contratto)</t>
  </si>
  <si>
    <t>B2</t>
  </si>
  <si>
    <t>Verrà attribuito un (1) punto per ogni azienda certificata contestualmente su tutti e tre gli schemi (9001, 14001 e 45001) che abbia almeno 400 dipendenti</t>
  </si>
  <si>
    <t>RINA SERVICES SPA</t>
  </si>
  <si>
    <t>TUV NORD ITALIA SRL</t>
  </si>
  <si>
    <t xml:space="preserve">•	Descrizione del servizio di certificazione sui tre schemi 9001, 14001 e 45001
•	Organizzazione operativa del servizio 
•	Modalità di valutazione del servizio 
•	Servizi migliorativi
•	Tempistiche e programmazione del servizio </t>
  </si>
  <si>
    <t>NON VALUTABILE: 
descrizione assente; offerta per il sub-criterio analizzato assente o peggiorativa rispetto alla documentazione di gara</t>
  </si>
  <si>
    <t>INSUFFICIENTE: 
descrizione molto insufficiente e/o estremamente contraddittoria; offerta che contrasta totalmente con le finalità poste dalla S.A. nella descrizione del sub-criterio analizzato complessivamente di pessima qualità</t>
  </si>
  <si>
    <t>0,21-0,30</t>
  </si>
  <si>
    <t xml:space="preserve">SCARSO:
descrizione scarsa; offerta che non risponde in maniera sufficiente alle finalità poste dalla S.A. nella descrizione del sub-criterio analizzato </t>
  </si>
  <si>
    <t>0,31-0,50</t>
  </si>
  <si>
    <t>MEDIOCRE: 
descrizione mediocre; offerta che risponde solo in misura minimale alle finalità poste dalla S.A. nella descrizione del sub-criterio analizzato</t>
  </si>
  <si>
    <t>0,51-0,60</t>
  </si>
  <si>
    <t>SUFFICIENTE:  
descrizione limitata; offerta da cui si ricava con una minima sufficienza l’aderenza alle finalità poste dalla S.A. nella descrizione del subcriterio analizzato</t>
  </si>
  <si>
    <t>0,61-0,70</t>
  </si>
  <si>
    <t xml:space="preserve">DISCRETO: 
descrizione apprezzabile e corrispondente a quanto richiesto; offerta da cui si ricava una adeguata aderenza qualitativa alle finalità poste dalla S.A. nella descrizione del sub-criterio analizzato </t>
  </si>
  <si>
    <t>0,71-0,85</t>
  </si>
  <si>
    <t xml:space="preserve">BUONO: 
descrizione più che adeguata sotto il profilo qualitativo; offerta da cui si ricava una buona aderenza alle finalità poste dalla S.A. nella descrizione del sub-criterio analizzato </t>
  </si>
  <si>
    <t xml:space="preserve">OTTIMO 
descrizione completa e pienamente rispondente sotto il profilo qualitativo; offerta da cui si ricava una reale ed effettiva aderenza alle finalità poste dalla S.A. nella illustrazione del sub-criterio analizzato. </t>
  </si>
  <si>
    <t>0,86-1,00</t>
  </si>
  <si>
    <t>COEFFICIENTE RIPARAMETRATO</t>
  </si>
  <si>
    <t xml:space="preserve">Nel campo con questo colore valorizzare con il punteggio UNIVOCO decretato dai tre commissari </t>
  </si>
  <si>
    <t xml:space="preserve">Nel campo con questo colore valorizzare con il punteggio decretato da ogni singolo commissario come da legenda DETERMINAZIONE PUNTEGGIO TECNICO </t>
  </si>
  <si>
    <t>BUREAU VERITAS ITALIA SPA</t>
  </si>
  <si>
    <t>Progetto di servizio offerto
MAX 52 PUNTI</t>
  </si>
  <si>
    <r>
      <t xml:space="preserve">Valorizzare con il punteggio più alto assegnato tra quelli di tutti i concorrenti ai parametri A1-A2-A3 </t>
    </r>
    <r>
      <rPr>
        <b/>
        <sz val="18"/>
        <color rgb="FFFF0000"/>
        <rFont val="Calibri"/>
        <family val="2"/>
        <scheme val="minor"/>
      </rPr>
      <t>DA INSERIRE MANUALMENTE</t>
    </r>
    <r>
      <rPr>
        <b/>
        <sz val="18"/>
        <color theme="1"/>
        <rFont val="Calibri"/>
        <family val="2"/>
        <scheme val="minor"/>
      </rPr>
      <t xml:space="preserve"> </t>
    </r>
    <r>
      <rPr>
        <b/>
        <sz val="18"/>
        <color rgb="FFFF0000"/>
        <rFont val="Calibri"/>
        <family val="2"/>
        <scheme val="minor"/>
      </rPr>
      <t>con tutti i decimali</t>
    </r>
  </si>
  <si>
    <r>
      <t xml:space="preserve">Valorizzare con il coefficiente medio più alto assegnato tra quelli di tutti i concorrenti ai parametri B1-B2 </t>
    </r>
    <r>
      <rPr>
        <b/>
        <sz val="18"/>
        <color rgb="FFFF0000"/>
        <rFont val="Calibri"/>
        <family val="2"/>
        <scheme val="minor"/>
      </rPr>
      <t>DA INSERIRE MANUALMENTE</t>
    </r>
    <r>
      <rPr>
        <b/>
        <sz val="18"/>
        <color theme="1"/>
        <rFont val="Calibri"/>
        <family val="2"/>
        <scheme val="minor"/>
      </rPr>
      <t xml:space="preserve"> </t>
    </r>
    <r>
      <rPr>
        <b/>
        <sz val="18"/>
        <color rgb="FFFF0000"/>
        <rFont val="Calibri"/>
        <family val="2"/>
        <scheme val="minor"/>
      </rPr>
      <t>con tutti i decimali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</si>
</sst>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"/>
    <numFmt numFmtId="166" formatCode="0.000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4D4D4F"/>
      <name val="Calibri"/>
      <family val="2"/>
      <scheme val="minor"/>
    </font>
    <font>
      <b/>
      <sz val="11"/>
      <color rgb="FF4D4D4F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6" tint="0.79998168889431442"/>
      </top>
      <bottom/>
      <diagonal/>
    </border>
    <border>
      <left style="thin">
        <color indexed="64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 wrapText="1"/>
    </xf>
    <xf numFmtId="164" fontId="1" fillId="0" borderId="0" xfId="0" applyNumberFormat="1" applyFont="1" applyAlignment="1">
      <alignment horizontal="center" vertical="center" wrapText="1"/>
    </xf>
    <xf numFmtId="164" fontId="5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2" fontId="0" fillId="0" borderId="0" xfId="0" applyNumberFormat="1" applyFill="1" applyBorder="1"/>
    <xf numFmtId="2" fontId="5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justify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0" fillId="6" borderId="2" xfId="0" applyFill="1" applyBorder="1"/>
    <xf numFmtId="0" fontId="1" fillId="6" borderId="3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2" fontId="0" fillId="10" borderId="4" xfId="0" applyNumberFormat="1" applyFill="1" applyBorder="1" applyAlignment="1" applyProtection="1">
      <alignment horizontal="center" vertical="center" wrapText="1"/>
      <protection locked="0"/>
    </xf>
    <xf numFmtId="2" fontId="0" fillId="10" borderId="1" xfId="0" applyNumberFormat="1" applyFill="1" applyBorder="1" applyAlignment="1" applyProtection="1">
      <alignment horizontal="center" vertical="center"/>
      <protection locked="0"/>
    </xf>
    <xf numFmtId="2" fontId="0" fillId="10" borderId="1" xfId="0" applyNumberFormat="1" applyFill="1" applyBorder="1" applyAlignment="1" applyProtection="1">
      <alignment horizontal="center" vertical="center" wrapText="1"/>
      <protection locked="0"/>
    </xf>
    <xf numFmtId="2" fontId="0" fillId="9" borderId="4" xfId="0" applyNumberFormat="1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165" fontId="0" fillId="11" borderId="1" xfId="0" applyNumberFormat="1" applyFill="1" applyBorder="1" applyAlignment="1" applyProtection="1">
      <alignment horizontal="center" vertical="center" wrapText="1"/>
      <protection locked="0"/>
    </xf>
    <xf numFmtId="2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0" fillId="0" borderId="18" xfId="0" applyFill="1" applyBorder="1"/>
    <xf numFmtId="2" fontId="0" fillId="7" borderId="19" xfId="0" applyNumberForma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0" fillId="0" borderId="0" xfId="0" applyBorder="1"/>
    <xf numFmtId="2" fontId="0" fillId="10" borderId="3" xfId="0" applyNumberFormat="1" applyFill="1" applyBorder="1" applyAlignment="1" applyProtection="1">
      <alignment horizontal="center" vertical="center" wrapText="1"/>
      <protection locked="0"/>
    </xf>
    <xf numFmtId="2" fontId="0" fillId="10" borderId="20" xfId="0" applyNumberFormat="1" applyFill="1" applyBorder="1" applyAlignment="1" applyProtection="1">
      <alignment horizontal="center" vertical="center"/>
      <protection locked="0"/>
    </xf>
    <xf numFmtId="2" fontId="0" fillId="10" borderId="21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vertical="center" wrapText="1"/>
    </xf>
    <xf numFmtId="2" fontId="0" fillId="8" borderId="5" xfId="0" applyNumberFormat="1" applyFill="1" applyBorder="1" applyAlignment="1" applyProtection="1">
      <alignment horizontal="center" vertical="center"/>
    </xf>
    <xf numFmtId="2" fontId="1" fillId="8" borderId="17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/>
    </xf>
    <xf numFmtId="2" fontId="0" fillId="8" borderId="2" xfId="0" applyNumberFormat="1" applyFill="1" applyBorder="1" applyAlignment="1" applyProtection="1">
      <alignment horizontal="center" vertical="center"/>
    </xf>
    <xf numFmtId="2" fontId="1" fillId="8" borderId="7" xfId="0" applyNumberFormat="1" applyFont="1" applyFill="1" applyBorder="1" applyAlignment="1" applyProtection="1">
      <alignment horizontal="center" vertical="center" wrapText="1"/>
    </xf>
    <xf numFmtId="2" fontId="0" fillId="8" borderId="1" xfId="0" applyNumberFormat="1" applyFill="1" applyBorder="1" applyAlignment="1" applyProtection="1">
      <alignment horizontal="center" vertical="center"/>
    </xf>
    <xf numFmtId="2" fontId="1" fillId="8" borderId="8" xfId="0" applyNumberFormat="1" applyFont="1" applyFill="1" applyBorder="1" applyAlignment="1" applyProtection="1">
      <alignment horizontal="center" vertical="center" wrapText="1"/>
    </xf>
    <xf numFmtId="2" fontId="0" fillId="8" borderId="1" xfId="0" applyNumberFormat="1" applyFill="1" applyBorder="1" applyAlignment="1" applyProtection="1">
      <alignment horizontal="center" vertical="center" wrapText="1"/>
    </xf>
    <xf numFmtId="165" fontId="0" fillId="0" borderId="2" xfId="0" applyNumberFormat="1" applyBorder="1" applyAlignment="1" applyProtection="1">
      <alignment horizontal="center" vertical="center"/>
    </xf>
    <xf numFmtId="2" fontId="1" fillId="8" borderId="9" xfId="0" applyNumberFormat="1" applyFont="1" applyFill="1" applyBorder="1" applyAlignment="1" applyProtection="1">
      <alignment horizontal="center" vertical="center" wrapText="1"/>
    </xf>
    <xf numFmtId="165" fontId="0" fillId="0" borderId="5" xfId="0" applyNumberFormat="1" applyBorder="1" applyAlignment="1" applyProtection="1">
      <alignment horizontal="center" vertical="center"/>
    </xf>
    <xf numFmtId="166" fontId="0" fillId="11" borderId="1" xfId="0" applyNumberFormat="1" applyFill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center"/>
    </xf>
    <xf numFmtId="0" fontId="1" fillId="8" borderId="23" xfId="0" applyFont="1" applyFill="1" applyBorder="1" applyAlignment="1">
      <alignment horizontal="center" vertical="center" wrapText="1"/>
    </xf>
    <xf numFmtId="2" fontId="0" fillId="8" borderId="24" xfId="0" applyNumberFormat="1" applyFill="1" applyBorder="1" applyAlignment="1" applyProtection="1">
      <alignment horizontal="center" vertical="center"/>
    </xf>
    <xf numFmtId="2" fontId="0" fillId="8" borderId="22" xfId="0" applyNumberFormat="1" applyFill="1" applyBorder="1" applyAlignment="1" applyProtection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center" vertical="center" wrapText="1"/>
    </xf>
    <xf numFmtId="0" fontId="10" fillId="10" borderId="10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49C73-521F-41A8-9671-AB778817B9A7}">
  <sheetPr>
    <pageSetUpPr fitToPage="1"/>
  </sheetPr>
  <dimension ref="A2:BI77"/>
  <sheetViews>
    <sheetView tabSelected="1" topLeftCell="A16" zoomScale="70" zoomScaleNormal="70" workbookViewId="0">
      <selection activeCell="L22" sqref="L22"/>
    </sheetView>
  </sheetViews>
  <sheetFormatPr defaultRowHeight="15" x14ac:dyDescent="0.25"/>
  <cols>
    <col min="2" max="2" width="14.42578125" customWidth="1"/>
    <col min="3" max="3" width="57.28515625" bestFit="1" customWidth="1"/>
    <col min="4" max="4" width="27.85546875" style="1" customWidth="1"/>
    <col min="5" max="5" width="19" style="1" customWidth="1"/>
    <col min="6" max="6" width="20.42578125" style="1" bestFit="1" customWidth="1"/>
    <col min="7" max="8" width="20.42578125" bestFit="1" customWidth="1"/>
    <col min="9" max="9" width="24" customWidth="1"/>
    <col min="10" max="10" width="26.140625" customWidth="1"/>
    <col min="11" max="12" width="25.85546875" customWidth="1"/>
    <col min="13" max="13" width="20.7109375" customWidth="1"/>
    <col min="14" max="14" width="20.42578125" style="1" bestFit="1" customWidth="1"/>
    <col min="15" max="16" width="20.42578125" bestFit="1" customWidth="1"/>
    <col min="17" max="18" width="26.28515625" customWidth="1"/>
    <col min="19" max="19" width="26.5703125" customWidth="1"/>
    <col min="20" max="20" width="27.28515625" customWidth="1"/>
    <col min="21" max="21" width="21.42578125" customWidth="1"/>
    <col min="22" max="22" width="20.42578125" bestFit="1" customWidth="1"/>
    <col min="23" max="23" width="26.42578125" customWidth="1"/>
    <col min="24" max="24" width="20.42578125" customWidth="1"/>
    <col min="25" max="25" width="38" customWidth="1"/>
    <col min="26" max="26" width="26.42578125" customWidth="1"/>
    <col min="27" max="27" width="27.140625" customWidth="1"/>
    <col min="28" max="28" width="25.85546875" customWidth="1"/>
    <col min="29" max="29" width="19.5703125" customWidth="1"/>
    <col min="30" max="30" width="20.42578125" bestFit="1" customWidth="1"/>
    <col min="31" max="31" width="35.140625" customWidth="1"/>
    <col min="32" max="32" width="20.42578125" bestFit="1" customWidth="1"/>
    <col min="33" max="33" width="14.140625" bestFit="1" customWidth="1"/>
    <col min="34" max="34" width="25.42578125" customWidth="1"/>
    <col min="35" max="35" width="19.42578125" customWidth="1"/>
    <col min="36" max="38" width="20.42578125" bestFit="1" customWidth="1"/>
    <col min="39" max="39" width="16.85546875" bestFit="1" customWidth="1"/>
    <col min="40" max="40" width="26.85546875" customWidth="1"/>
    <col min="41" max="41" width="20.140625" customWidth="1"/>
    <col min="42" max="44" width="20.42578125" bestFit="1" customWidth="1"/>
    <col min="45" max="45" width="16.85546875" bestFit="1" customWidth="1"/>
    <col min="46" max="46" width="25.85546875" customWidth="1"/>
    <col min="47" max="47" width="20.140625" customWidth="1"/>
    <col min="48" max="48" width="16.5703125" customWidth="1"/>
    <col min="49" max="49" width="38.42578125" bestFit="1" customWidth="1"/>
    <col min="50" max="50" width="15.5703125" customWidth="1"/>
    <col min="51" max="51" width="16.5703125" customWidth="1"/>
    <col min="52" max="52" width="18.85546875" customWidth="1"/>
    <col min="53" max="53" width="16" customWidth="1"/>
    <col min="54" max="54" width="15.5703125" customWidth="1"/>
    <col min="55" max="56" width="16.28515625" customWidth="1"/>
    <col min="57" max="57" width="15.85546875" customWidth="1"/>
    <col min="58" max="58" width="18.7109375" customWidth="1"/>
    <col min="59" max="59" width="15.85546875" customWidth="1"/>
    <col min="61" max="61" width="15.85546875" customWidth="1"/>
  </cols>
  <sheetData>
    <row r="2" spans="1:59" ht="43.5" customHeight="1" x14ac:dyDescent="0.25">
      <c r="B2" s="74"/>
      <c r="C2" s="75" t="s">
        <v>10</v>
      </c>
      <c r="D2" s="72"/>
    </row>
    <row r="3" spans="1:59" x14ac:dyDescent="0.25">
      <c r="C3" s="3"/>
    </row>
    <row r="4" spans="1:59" x14ac:dyDescent="0.25">
      <c r="A4" s="11" t="s">
        <v>12</v>
      </c>
      <c r="B4" s="11" t="s">
        <v>14</v>
      </c>
    </row>
    <row r="5" spans="1:59" ht="165" customHeight="1" x14ac:dyDescent="0.25">
      <c r="A5" s="49" t="s">
        <v>11</v>
      </c>
      <c r="B5" s="110" t="s">
        <v>27</v>
      </c>
      <c r="C5" s="111"/>
    </row>
    <row r="6" spans="1:59" ht="28.5" customHeight="1" thickBot="1" x14ac:dyDescent="0.3">
      <c r="C6" s="2"/>
    </row>
    <row r="7" spans="1:59" ht="38.25" customHeight="1" x14ac:dyDescent="0.25">
      <c r="C7" s="2"/>
      <c r="F7" s="122" t="s">
        <v>52</v>
      </c>
      <c r="G7" s="123"/>
      <c r="H7" s="123"/>
      <c r="I7" s="123"/>
      <c r="J7" s="123"/>
      <c r="K7" s="124"/>
      <c r="L7" s="118" t="s">
        <v>32</v>
      </c>
      <c r="M7" s="119"/>
      <c r="N7" s="119"/>
      <c r="O7" s="119"/>
      <c r="P7" s="119"/>
      <c r="Q7" s="120"/>
      <c r="R7" s="122" t="s">
        <v>33</v>
      </c>
      <c r="S7" s="123"/>
      <c r="T7" s="123"/>
      <c r="U7" s="123"/>
      <c r="V7" s="123"/>
      <c r="W7" s="124"/>
    </row>
    <row r="8" spans="1:59" s="4" customFormat="1" ht="194.25" customHeight="1" thickBot="1" x14ac:dyDescent="0.3">
      <c r="C8" s="21" t="s">
        <v>3</v>
      </c>
      <c r="D8" s="21" t="s">
        <v>0</v>
      </c>
      <c r="E8" s="24" t="s">
        <v>1</v>
      </c>
      <c r="F8" s="51" t="s">
        <v>8</v>
      </c>
      <c r="G8" s="20" t="s">
        <v>5</v>
      </c>
      <c r="H8" s="20" t="s">
        <v>6</v>
      </c>
      <c r="I8" s="20" t="s">
        <v>7</v>
      </c>
      <c r="J8" s="78" t="s">
        <v>4</v>
      </c>
      <c r="K8" s="79" t="s">
        <v>22</v>
      </c>
      <c r="L8" s="53" t="s">
        <v>8</v>
      </c>
      <c r="M8" s="21" t="s">
        <v>5</v>
      </c>
      <c r="N8" s="21" t="s">
        <v>6</v>
      </c>
      <c r="O8" s="21" t="s">
        <v>7</v>
      </c>
      <c r="P8" s="54" t="s">
        <v>4</v>
      </c>
      <c r="Q8" s="101" t="s">
        <v>22</v>
      </c>
      <c r="R8" s="51" t="s">
        <v>8</v>
      </c>
      <c r="S8" s="20" t="s">
        <v>5</v>
      </c>
      <c r="T8" s="20" t="s">
        <v>6</v>
      </c>
      <c r="U8" s="20" t="s">
        <v>7</v>
      </c>
      <c r="V8" s="52" t="s">
        <v>4</v>
      </c>
      <c r="W8" s="79" t="s">
        <v>22</v>
      </c>
      <c r="X8" s="25"/>
      <c r="Y8" s="73" t="s">
        <v>54</v>
      </c>
      <c r="Z8" s="25"/>
      <c r="AA8" s="25"/>
      <c r="AB8" s="25"/>
      <c r="AC8" s="25"/>
      <c r="AD8" s="25"/>
      <c r="AE8" s="25"/>
      <c r="AF8" s="25"/>
      <c r="AG8" s="25"/>
      <c r="AH8" s="25"/>
      <c r="AI8" s="25"/>
    </row>
    <row r="9" spans="1:59" ht="99" customHeight="1" thickBot="1" x14ac:dyDescent="0.3">
      <c r="B9" s="16" t="s">
        <v>23</v>
      </c>
      <c r="C9" s="21" t="s">
        <v>28</v>
      </c>
      <c r="D9" s="19" t="s">
        <v>19</v>
      </c>
      <c r="E9" s="50">
        <v>6</v>
      </c>
      <c r="F9" s="61">
        <v>6</v>
      </c>
      <c r="G9" s="18">
        <f t="shared" ref="G9:H11" si="0">SUM(F9)</f>
        <v>6</v>
      </c>
      <c r="H9" s="18">
        <f t="shared" si="0"/>
        <v>6</v>
      </c>
      <c r="I9" s="23"/>
      <c r="J9" s="96">
        <f>SUM(F9,G9,H9)/3</f>
        <v>6</v>
      </c>
      <c r="K9" s="88">
        <f>SUM(J9/$Y9)*$E9</f>
        <v>6</v>
      </c>
      <c r="L9" s="61">
        <v>2</v>
      </c>
      <c r="M9" s="18">
        <f t="shared" ref="M9:N11" si="1">SUM(L9)</f>
        <v>2</v>
      </c>
      <c r="N9" s="18">
        <f t="shared" si="1"/>
        <v>2</v>
      </c>
      <c r="O9" s="23"/>
      <c r="P9" s="96">
        <f>SUM(L9,M9,N9)/3</f>
        <v>2</v>
      </c>
      <c r="Q9" s="103">
        <f>SUM(P9/$Y9)*$E9</f>
        <v>2</v>
      </c>
      <c r="R9" s="61">
        <v>6</v>
      </c>
      <c r="S9" s="18">
        <f t="shared" ref="S9:T11" si="2">SUM(R9)</f>
        <v>6</v>
      </c>
      <c r="T9" s="18">
        <f t="shared" si="2"/>
        <v>6</v>
      </c>
      <c r="U9" s="23"/>
      <c r="V9" s="96">
        <f>SUM(R9,S9,T9)/3</f>
        <v>6</v>
      </c>
      <c r="W9" s="88">
        <f>SUM(V9/$Y9)*$E9</f>
        <v>6</v>
      </c>
      <c r="X9" s="26"/>
      <c r="Y9" s="62">
        <v>6</v>
      </c>
      <c r="Z9" s="56" t="s">
        <v>23</v>
      </c>
      <c r="AA9" s="28"/>
      <c r="AB9" s="27"/>
      <c r="AC9" s="26"/>
      <c r="AD9" s="26"/>
      <c r="AE9" s="27"/>
      <c r="AF9" s="27"/>
      <c r="AG9" s="28"/>
      <c r="AH9" s="27"/>
      <c r="AI9" s="26"/>
    </row>
    <row r="10" spans="1:59" ht="95.25" customHeight="1" x14ac:dyDescent="0.25">
      <c r="B10" s="16" t="s">
        <v>24</v>
      </c>
      <c r="C10" s="21" t="s">
        <v>29</v>
      </c>
      <c r="D10" s="19" t="s">
        <v>19</v>
      </c>
      <c r="E10" s="50">
        <v>6</v>
      </c>
      <c r="F10" s="61">
        <v>6</v>
      </c>
      <c r="G10" s="18">
        <f t="shared" si="0"/>
        <v>6</v>
      </c>
      <c r="H10" s="18">
        <f t="shared" si="0"/>
        <v>6</v>
      </c>
      <c r="I10" s="23"/>
      <c r="J10" s="96">
        <f>SUM(F10,G10,H10)/3</f>
        <v>6</v>
      </c>
      <c r="K10" s="88">
        <f>SUM(J10/$Y10)*$E10</f>
        <v>6</v>
      </c>
      <c r="L10" s="61">
        <v>6</v>
      </c>
      <c r="M10" s="18">
        <f t="shared" si="1"/>
        <v>6</v>
      </c>
      <c r="N10" s="18">
        <f t="shared" si="1"/>
        <v>6</v>
      </c>
      <c r="O10" s="23"/>
      <c r="P10" s="98">
        <f>SUM(L10,M10,N10)/3</f>
        <v>6</v>
      </c>
      <c r="Q10" s="102">
        <f>SUM(P10/$Y10)*$E10</f>
        <v>6</v>
      </c>
      <c r="R10" s="61">
        <v>0</v>
      </c>
      <c r="S10" s="18">
        <f t="shared" si="2"/>
        <v>0</v>
      </c>
      <c r="T10" s="18">
        <f t="shared" si="2"/>
        <v>0</v>
      </c>
      <c r="U10" s="23"/>
      <c r="V10" s="98">
        <f>SUM(R10,S10,T10)/3</f>
        <v>0</v>
      </c>
      <c r="W10" s="88">
        <f t="shared" ref="W10:W11" si="3">SUM(V10/$Y10)*$E10</f>
        <v>0</v>
      </c>
      <c r="X10" s="26"/>
      <c r="Y10" s="63">
        <v>6</v>
      </c>
      <c r="Z10" s="56" t="s">
        <v>24</v>
      </c>
      <c r="AA10" s="28"/>
      <c r="AB10" s="27"/>
      <c r="AC10" s="26"/>
      <c r="AD10" s="26"/>
      <c r="AE10" s="27"/>
      <c r="AF10" s="27"/>
      <c r="AG10" s="28"/>
      <c r="AH10" s="27"/>
      <c r="AI10" s="26"/>
    </row>
    <row r="11" spans="1:59" ht="93" customHeight="1" x14ac:dyDescent="0.25">
      <c r="B11" s="16" t="s">
        <v>25</v>
      </c>
      <c r="C11" s="71" t="s">
        <v>31</v>
      </c>
      <c r="D11" s="19" t="s">
        <v>19</v>
      </c>
      <c r="E11" s="50">
        <v>6</v>
      </c>
      <c r="F11" s="61">
        <v>6</v>
      </c>
      <c r="G11" s="18">
        <f t="shared" si="0"/>
        <v>6</v>
      </c>
      <c r="H11" s="18">
        <f t="shared" si="0"/>
        <v>6</v>
      </c>
      <c r="I11" s="23"/>
      <c r="J11" s="96">
        <f>SUM(F11,G11,H11)/3</f>
        <v>6</v>
      </c>
      <c r="K11" s="88">
        <f>SUM(J11/$Y11)*$E11</f>
        <v>6</v>
      </c>
      <c r="L11" s="61">
        <v>5</v>
      </c>
      <c r="M11" s="18">
        <f t="shared" si="1"/>
        <v>5</v>
      </c>
      <c r="N11" s="18">
        <f t="shared" si="1"/>
        <v>5</v>
      </c>
      <c r="O11" s="23"/>
      <c r="P11" s="98">
        <f>SUM(L11,M11,N11)/3</f>
        <v>5</v>
      </c>
      <c r="Q11" s="88">
        <f>SUM(P11/$Y11)*$E11</f>
        <v>5</v>
      </c>
      <c r="R11" s="61">
        <v>6</v>
      </c>
      <c r="S11" s="18">
        <f t="shared" si="2"/>
        <v>6</v>
      </c>
      <c r="T11" s="18">
        <f t="shared" si="2"/>
        <v>6</v>
      </c>
      <c r="U11" s="23"/>
      <c r="V11" s="98">
        <f>SUM(R11,S11,T11)/3</f>
        <v>6</v>
      </c>
      <c r="W11" s="88">
        <f t="shared" si="3"/>
        <v>6</v>
      </c>
      <c r="X11" s="29"/>
      <c r="Y11" s="63">
        <v>6</v>
      </c>
      <c r="Z11" s="57" t="s">
        <v>25</v>
      </c>
      <c r="AA11" s="31"/>
      <c r="AB11" s="27"/>
      <c r="AC11" s="26"/>
      <c r="AD11" s="29"/>
      <c r="AE11" s="30"/>
      <c r="AF11" s="30"/>
      <c r="AG11" s="31"/>
      <c r="AH11" s="27"/>
      <c r="AI11" s="26"/>
    </row>
    <row r="12" spans="1:59" ht="42.75" customHeight="1" thickBot="1" x14ac:dyDescent="0.3">
      <c r="B12" s="11"/>
      <c r="D12" s="7"/>
      <c r="E12" s="4">
        <f>SUM(E9:E11)</f>
        <v>18</v>
      </c>
      <c r="F12" s="107" t="s">
        <v>9</v>
      </c>
      <c r="G12" s="108"/>
      <c r="H12" s="108"/>
      <c r="I12" s="108"/>
      <c r="J12" s="109"/>
      <c r="K12" s="97">
        <f>SUM(K9:K11)</f>
        <v>18</v>
      </c>
      <c r="L12" s="107" t="s">
        <v>9</v>
      </c>
      <c r="M12" s="108"/>
      <c r="N12" s="108"/>
      <c r="O12" s="108"/>
      <c r="P12" s="121"/>
      <c r="Q12" s="89">
        <f>SUM(Q9:Q11)</f>
        <v>13</v>
      </c>
      <c r="R12" s="107" t="s">
        <v>9</v>
      </c>
      <c r="S12" s="108"/>
      <c r="T12" s="108"/>
      <c r="U12" s="108"/>
      <c r="V12" s="121"/>
      <c r="W12" s="89">
        <f>SUM(W9:W11)</f>
        <v>12</v>
      </c>
      <c r="X12" s="66"/>
      <c r="Y12" s="66"/>
      <c r="Z12" s="66"/>
      <c r="AA12" s="28"/>
      <c r="AB12" s="27"/>
      <c r="AC12" s="26"/>
      <c r="AD12" s="26"/>
      <c r="AE12" s="27"/>
      <c r="AF12" s="27"/>
      <c r="AG12" s="28"/>
      <c r="AH12" s="27"/>
      <c r="AI12" s="26"/>
    </row>
    <row r="13" spans="1:59" ht="32.25" customHeight="1" x14ac:dyDescent="0.25">
      <c r="B13" s="11"/>
      <c r="D13" s="7"/>
      <c r="E13" s="4"/>
      <c r="F13" s="12"/>
      <c r="G13" s="12"/>
      <c r="H13" s="12"/>
      <c r="I13" s="12"/>
      <c r="J13" s="12"/>
      <c r="K13" s="12"/>
      <c r="L13" s="12"/>
      <c r="M13" s="4"/>
      <c r="N13" s="12"/>
      <c r="O13" s="12"/>
      <c r="P13" s="12"/>
      <c r="Q13" s="12"/>
      <c r="R13" s="12"/>
      <c r="S13" s="12"/>
      <c r="T13" s="12"/>
      <c r="U13" s="4"/>
      <c r="V13" s="12"/>
      <c r="W13" s="12"/>
      <c r="X13" s="12"/>
      <c r="Y13" s="12"/>
      <c r="Z13" s="12"/>
      <c r="AA13" s="12"/>
      <c r="AB13" s="12"/>
      <c r="AC13" s="4"/>
      <c r="AD13" s="12"/>
      <c r="AE13" s="12"/>
      <c r="AF13" s="12"/>
      <c r="AG13" s="12"/>
      <c r="AH13" s="12"/>
      <c r="AI13" s="4"/>
      <c r="AJ13" s="12"/>
      <c r="AK13" s="12"/>
      <c r="AL13" s="12"/>
      <c r="AM13" s="12"/>
      <c r="AN13" s="12"/>
      <c r="AO13" s="4"/>
      <c r="AP13" s="12"/>
      <c r="AQ13" s="12"/>
      <c r="AR13" s="12"/>
      <c r="AS13" s="12"/>
      <c r="AT13" s="12"/>
      <c r="AU13" s="4"/>
      <c r="AV13" s="34"/>
      <c r="AX13" s="34"/>
      <c r="AY13" s="66"/>
      <c r="AZ13" s="32"/>
      <c r="BA13" s="33"/>
      <c r="BB13" s="128"/>
      <c r="BC13" s="128"/>
      <c r="BD13" s="128"/>
      <c r="BE13" s="128"/>
      <c r="BF13" s="32"/>
      <c r="BG13" s="33"/>
    </row>
    <row r="14" spans="1:59" ht="33" customHeight="1" x14ac:dyDescent="0.25">
      <c r="B14" s="11"/>
      <c r="D14" s="7"/>
      <c r="E14" s="4"/>
      <c r="F14" s="12"/>
      <c r="G14" s="12"/>
      <c r="H14" s="12"/>
      <c r="I14" s="12"/>
      <c r="J14" s="12"/>
      <c r="K14" s="12"/>
      <c r="L14" s="12"/>
      <c r="M14" s="4"/>
      <c r="N14" s="12"/>
      <c r="O14" s="12"/>
      <c r="P14" s="12"/>
      <c r="Q14" s="12"/>
      <c r="R14" s="12"/>
      <c r="S14" s="12"/>
      <c r="T14" s="12"/>
      <c r="U14" s="4"/>
      <c r="V14" s="12"/>
      <c r="W14" s="12"/>
      <c r="X14" s="12"/>
      <c r="Y14" s="12"/>
      <c r="Z14" s="12"/>
      <c r="AA14" s="12"/>
      <c r="AB14" s="12"/>
      <c r="AC14" s="4"/>
      <c r="AD14" s="12"/>
      <c r="AE14" s="12"/>
      <c r="AF14" s="12"/>
      <c r="AG14" s="12"/>
      <c r="AH14" s="12"/>
      <c r="AI14" s="4"/>
      <c r="AJ14" s="12"/>
      <c r="AK14" s="12"/>
      <c r="AL14" s="12"/>
      <c r="AM14" s="12"/>
      <c r="AN14" s="12"/>
      <c r="AO14" s="4"/>
      <c r="AP14" s="12"/>
      <c r="AQ14" s="12"/>
      <c r="AR14" s="12"/>
      <c r="AS14" s="12"/>
      <c r="AT14" s="12"/>
      <c r="AU14" s="4"/>
      <c r="AV14" s="34"/>
      <c r="AX14" s="34"/>
      <c r="AY14" s="34"/>
      <c r="AZ14" s="34"/>
      <c r="BA14" s="25"/>
      <c r="BB14" s="34"/>
      <c r="BC14" s="34"/>
      <c r="BD14" s="34"/>
      <c r="BE14" s="34"/>
      <c r="BF14" s="34"/>
      <c r="BG14" s="25"/>
    </row>
    <row r="15" spans="1:59" ht="33" customHeight="1" thickBot="1" x14ac:dyDescent="0.3">
      <c r="A15" s="49" t="s">
        <v>13</v>
      </c>
      <c r="B15" s="47"/>
      <c r="C15" s="48" t="s">
        <v>53</v>
      </c>
      <c r="R15" s="83"/>
      <c r="AV15" s="35"/>
      <c r="AX15" s="35"/>
      <c r="AY15" s="34"/>
      <c r="AZ15" s="34"/>
      <c r="BA15" s="25"/>
      <c r="BB15" s="34"/>
      <c r="BC15" s="34"/>
      <c r="BD15" s="34"/>
      <c r="BE15" s="34"/>
      <c r="BF15" s="34"/>
      <c r="BG15" s="25"/>
    </row>
    <row r="16" spans="1:59" ht="37.5" customHeight="1" x14ac:dyDescent="0.25">
      <c r="A16" s="11"/>
      <c r="B16" s="11"/>
      <c r="C16" s="5"/>
      <c r="D16" s="4"/>
      <c r="E16" s="4"/>
      <c r="F16" s="122" t="s">
        <v>52</v>
      </c>
      <c r="G16" s="123"/>
      <c r="H16" s="123"/>
      <c r="I16" s="123"/>
      <c r="J16" s="123"/>
      <c r="K16" s="124"/>
      <c r="L16" s="118" t="s">
        <v>32</v>
      </c>
      <c r="M16" s="119"/>
      <c r="N16" s="119"/>
      <c r="O16" s="119"/>
      <c r="P16" s="119"/>
      <c r="Q16" s="119"/>
      <c r="R16" s="122" t="s">
        <v>33</v>
      </c>
      <c r="S16" s="123"/>
      <c r="T16" s="123"/>
      <c r="U16" s="123"/>
      <c r="V16" s="123"/>
      <c r="W16" s="124"/>
    </row>
    <row r="17" spans="1:60" ht="189" customHeight="1" x14ac:dyDescent="0.25">
      <c r="C17" s="21" t="s">
        <v>3</v>
      </c>
      <c r="D17" s="21" t="s">
        <v>0</v>
      </c>
      <c r="E17" s="24" t="s">
        <v>1</v>
      </c>
      <c r="F17" s="51" t="s">
        <v>8</v>
      </c>
      <c r="G17" s="20" t="s">
        <v>5</v>
      </c>
      <c r="H17" s="20" t="s">
        <v>6</v>
      </c>
      <c r="I17" s="20" t="s">
        <v>7</v>
      </c>
      <c r="J17" s="20" t="s">
        <v>49</v>
      </c>
      <c r="K17" s="55" t="s">
        <v>22</v>
      </c>
      <c r="L17" s="53" t="s">
        <v>8</v>
      </c>
      <c r="M17" s="21" t="s">
        <v>5</v>
      </c>
      <c r="N17" s="21" t="s">
        <v>6</v>
      </c>
      <c r="O17" s="21" t="s">
        <v>7</v>
      </c>
      <c r="P17" s="21" t="s">
        <v>49</v>
      </c>
      <c r="Q17" s="82" t="s">
        <v>22</v>
      </c>
      <c r="R17" s="51" t="s">
        <v>8</v>
      </c>
      <c r="S17" s="20" t="s">
        <v>5</v>
      </c>
      <c r="T17" s="20" t="s">
        <v>6</v>
      </c>
      <c r="U17" s="20" t="s">
        <v>7</v>
      </c>
      <c r="V17" s="20" t="s">
        <v>49</v>
      </c>
      <c r="W17" s="79" t="s">
        <v>22</v>
      </c>
      <c r="X17" s="25"/>
      <c r="Y17" s="73" t="s">
        <v>55</v>
      </c>
      <c r="Z17" s="25"/>
      <c r="AA17" s="65"/>
      <c r="AB17" s="65"/>
      <c r="AC17" s="65"/>
      <c r="AD17" s="127"/>
      <c r="AE17" s="127"/>
      <c r="AF17" s="127"/>
      <c r="AG17" s="127"/>
      <c r="AH17" s="127"/>
      <c r="AI17" s="127"/>
    </row>
    <row r="18" spans="1:60" ht="106.5" customHeight="1" x14ac:dyDescent="0.25">
      <c r="A18" s="1"/>
      <c r="B18" s="21" t="s">
        <v>26</v>
      </c>
      <c r="C18" s="46" t="s">
        <v>34</v>
      </c>
      <c r="D18" s="19" t="s">
        <v>2</v>
      </c>
      <c r="E18" s="50">
        <v>40</v>
      </c>
      <c r="F18" s="58">
        <v>0.85</v>
      </c>
      <c r="G18" s="59">
        <v>0.85</v>
      </c>
      <c r="H18" s="60">
        <v>0.8</v>
      </c>
      <c r="I18" s="100">
        <f>(F18+G18+H18)/3</f>
        <v>0.83333333333333337</v>
      </c>
      <c r="J18" s="90">
        <f>SUM(I18/$Y18)</f>
        <v>1.0000000400000015</v>
      </c>
      <c r="K18" s="93">
        <f>SUM(J18*$E18)</f>
        <v>40.000001600000061</v>
      </c>
      <c r="L18" s="58">
        <v>0.75</v>
      </c>
      <c r="M18" s="59">
        <v>0.7</v>
      </c>
      <c r="N18" s="60">
        <v>0.7</v>
      </c>
      <c r="O18" s="100">
        <f>(L18+M18+N18)/3</f>
        <v>0.71666666666666667</v>
      </c>
      <c r="P18" s="90">
        <f>SUM(O18/$Y18)</f>
        <v>0.86000003440000128</v>
      </c>
      <c r="Q18" s="91">
        <f>SUM(P18*$E18)</f>
        <v>34.400001376000048</v>
      </c>
      <c r="R18" s="58">
        <v>0.65</v>
      </c>
      <c r="S18" s="85">
        <v>0.61</v>
      </c>
      <c r="T18" s="60">
        <v>0.75</v>
      </c>
      <c r="U18" s="100">
        <f>(R18+S18+T18)/3</f>
        <v>0.66999999999999993</v>
      </c>
      <c r="V18" s="90">
        <f>SUM(U18/$Y18)</f>
        <v>0.80400003216000115</v>
      </c>
      <c r="W18" s="88">
        <f>SUM(V18*$E18)</f>
        <v>32.160001286400046</v>
      </c>
      <c r="X18" s="26"/>
      <c r="Y18" s="99">
        <v>0.83333330000000005</v>
      </c>
      <c r="Z18" s="56" t="s">
        <v>26</v>
      </c>
      <c r="AA18" s="25"/>
      <c r="AB18" s="25"/>
      <c r="AC18" s="25"/>
      <c r="AD18" s="25"/>
      <c r="AE18" s="25"/>
      <c r="AF18" s="25"/>
      <c r="AG18" s="25"/>
      <c r="AH18" s="25"/>
      <c r="AI18" s="25"/>
      <c r="AJ18" s="4"/>
    </row>
    <row r="19" spans="1:60" s="1" customFormat="1" ht="86.25" customHeight="1" x14ac:dyDescent="0.25">
      <c r="B19" s="21" t="s">
        <v>30</v>
      </c>
      <c r="C19" s="21" t="s">
        <v>20</v>
      </c>
      <c r="D19" s="19" t="s">
        <v>2</v>
      </c>
      <c r="E19" s="50">
        <v>12</v>
      </c>
      <c r="F19" s="58">
        <v>0.9</v>
      </c>
      <c r="G19" s="59">
        <v>0.9</v>
      </c>
      <c r="H19" s="60">
        <v>0.75</v>
      </c>
      <c r="I19" s="100">
        <f>(F19+G19+H19)/3</f>
        <v>0.85</v>
      </c>
      <c r="J19" s="90">
        <f>SUM(I19/$Y19)</f>
        <v>1</v>
      </c>
      <c r="K19" s="93">
        <f>SUM(J19*$E19)</f>
        <v>12</v>
      </c>
      <c r="L19" s="58">
        <v>0.85</v>
      </c>
      <c r="M19" s="59">
        <v>0.8</v>
      </c>
      <c r="N19" s="60">
        <v>0.8</v>
      </c>
      <c r="O19" s="100">
        <f>(L19+M19+N19)/3</f>
        <v>0.81666666666666676</v>
      </c>
      <c r="P19" s="90">
        <f>SUM(O19/$Y19)</f>
        <v>0.96078431372549034</v>
      </c>
      <c r="Q19" s="91">
        <f>SUM(P19*$E19)</f>
        <v>11.529411764705884</v>
      </c>
      <c r="R19" s="86">
        <v>0.75</v>
      </c>
      <c r="S19" s="59">
        <v>0.7</v>
      </c>
      <c r="T19" s="84">
        <v>0.7</v>
      </c>
      <c r="U19" s="100">
        <f>(R19+S19+T19)/3</f>
        <v>0.71666666666666667</v>
      </c>
      <c r="V19" s="90">
        <f>SUM(U19/$Y19)</f>
        <v>0.84313725490196079</v>
      </c>
      <c r="W19" s="88">
        <f>SUM(V19*$E19)</f>
        <v>10.117647058823529</v>
      </c>
      <c r="X19" s="29"/>
      <c r="Y19" s="63">
        <v>0.85</v>
      </c>
      <c r="Z19" s="57" t="s">
        <v>30</v>
      </c>
      <c r="AA19" s="28"/>
      <c r="AB19" s="27"/>
      <c r="AC19" s="26"/>
      <c r="AD19" s="26"/>
      <c r="AE19" s="27"/>
      <c r="AF19" s="27"/>
      <c r="AG19" s="28"/>
      <c r="AH19" s="27"/>
      <c r="AI19" s="26"/>
      <c r="AJ19"/>
    </row>
    <row r="20" spans="1:60" s="1" customFormat="1" ht="63.75" customHeight="1" thickBot="1" x14ac:dyDescent="0.3">
      <c r="A20"/>
      <c r="B20"/>
      <c r="C20"/>
      <c r="E20" s="4">
        <f>SUM(E18:E19)</f>
        <v>52</v>
      </c>
      <c r="F20" s="107" t="s">
        <v>9</v>
      </c>
      <c r="G20" s="108"/>
      <c r="H20" s="108"/>
      <c r="I20" s="108"/>
      <c r="J20" s="109"/>
      <c r="K20" s="94">
        <f>SUM(K18,K19)</f>
        <v>52.000001600000061</v>
      </c>
      <c r="L20" s="107" t="s">
        <v>9</v>
      </c>
      <c r="M20" s="108"/>
      <c r="N20" s="108"/>
      <c r="O20" s="108"/>
      <c r="P20" s="109"/>
      <c r="Q20" s="92">
        <f>SUM(Q18,Q19)</f>
        <v>45.929413140705933</v>
      </c>
      <c r="R20" s="107" t="s">
        <v>9</v>
      </c>
      <c r="S20" s="108"/>
      <c r="T20" s="108"/>
      <c r="U20" s="108"/>
      <c r="V20" s="109"/>
      <c r="W20" s="89">
        <f>SUM(W18,W19)</f>
        <v>42.277648345223575</v>
      </c>
      <c r="X20" s="66"/>
      <c r="Y20" s="66"/>
      <c r="Z20" s="66"/>
      <c r="AA20" s="28"/>
      <c r="AB20" s="27"/>
      <c r="AC20" s="26"/>
      <c r="AD20" s="26"/>
      <c r="AE20" s="27"/>
      <c r="AF20" s="27"/>
      <c r="AG20" s="28"/>
      <c r="AH20" s="27"/>
      <c r="AI20" s="26"/>
      <c r="AJ20"/>
    </row>
    <row r="21" spans="1:60" s="1" customFormat="1" ht="60" customHeight="1" x14ac:dyDescent="0.25">
      <c r="A21"/>
      <c r="B21"/>
      <c r="C21"/>
      <c r="E21" s="4"/>
      <c r="F21" s="12"/>
      <c r="G21" s="12"/>
      <c r="I21" s="12"/>
      <c r="J21" s="12"/>
      <c r="K21" s="12"/>
      <c r="L21" s="12"/>
      <c r="M21" s="13"/>
      <c r="N21" s="12"/>
      <c r="O21" s="12"/>
      <c r="P21" s="12"/>
      <c r="Q21" s="12"/>
      <c r="R21" s="12"/>
      <c r="S21" s="12"/>
      <c r="T21" s="12"/>
      <c r="U21" s="4"/>
      <c r="V21" s="12"/>
      <c r="W21" s="12"/>
      <c r="X21" s="12"/>
      <c r="Y21" s="12"/>
      <c r="Z21" s="87"/>
      <c r="AA21" s="12"/>
      <c r="AB21" s="12"/>
      <c r="AC21" s="4"/>
      <c r="AD21" s="34"/>
      <c r="AF21" s="34"/>
      <c r="AG21" s="31"/>
      <c r="AH21" s="27"/>
      <c r="AI21" s="26"/>
      <c r="AJ21" s="29"/>
      <c r="AK21" s="30"/>
      <c r="AL21" s="30"/>
      <c r="AM21" s="31"/>
      <c r="AN21" s="27"/>
      <c r="AO21" s="26"/>
      <c r="AP21"/>
    </row>
    <row r="22" spans="1:60" s="1" customFormat="1" ht="30" customHeight="1" x14ac:dyDescent="0.25">
      <c r="A22"/>
      <c r="B22"/>
      <c r="C22" s="129" t="s">
        <v>18</v>
      </c>
      <c r="D22" s="129"/>
      <c r="G22"/>
      <c r="H22" s="104" t="s">
        <v>21</v>
      </c>
      <c r="I22" s="105"/>
      <c r="J22" s="106"/>
      <c r="K22" s="95">
        <f>SUM(K12,K20)</f>
        <v>70.000001600000061</v>
      </c>
      <c r="L22" s="81"/>
      <c r="M22" s="36"/>
      <c r="N22" s="104" t="s">
        <v>21</v>
      </c>
      <c r="O22" s="105"/>
      <c r="P22" s="106"/>
      <c r="Q22" s="95">
        <f>SUM(Q12,Q20)</f>
        <v>58.929413140705933</v>
      </c>
      <c r="T22" s="104" t="s">
        <v>21</v>
      </c>
      <c r="U22" s="105"/>
      <c r="V22" s="106"/>
      <c r="W22" s="95">
        <f>SUM(W12,W20)</f>
        <v>54.277648345223575</v>
      </c>
      <c r="X22" s="33"/>
    </row>
    <row r="23" spans="1:60" s="1" customFormat="1" ht="30" customHeight="1" thickBot="1" x14ac:dyDescent="0.3">
      <c r="A23" s="41"/>
      <c r="B23" s="35"/>
      <c r="C23" s="15" t="s">
        <v>16</v>
      </c>
      <c r="D23" s="16" t="s">
        <v>17</v>
      </c>
      <c r="E23" s="36"/>
      <c r="F23" s="36"/>
      <c r="G23" s="35"/>
      <c r="H23" s="35"/>
      <c r="I23" s="35"/>
      <c r="J23" s="35"/>
      <c r="K23" s="35"/>
      <c r="L23" s="80"/>
      <c r="M23" s="35"/>
      <c r="N23" s="36"/>
      <c r="O23" s="35"/>
      <c r="P23" s="35"/>
      <c r="Q23" s="35"/>
      <c r="R23" s="35"/>
      <c r="S23" s="35"/>
      <c r="T23" s="35"/>
      <c r="U23" s="35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6"/>
      <c r="AX23" s="37"/>
      <c r="AY23" s="34"/>
      <c r="AZ23" s="34"/>
      <c r="BA23" s="25"/>
      <c r="BB23" s="34"/>
      <c r="BC23" s="34"/>
      <c r="BD23" s="34"/>
      <c r="BE23" s="34"/>
      <c r="BF23" s="34"/>
      <c r="BG23" s="25"/>
    </row>
    <row r="24" spans="1:60" s="1" customFormat="1" ht="187.5" customHeight="1" thickBot="1" x14ac:dyDescent="0.3">
      <c r="A24" s="35"/>
      <c r="B24" s="35"/>
      <c r="C24" s="77">
        <v>0</v>
      </c>
      <c r="D24" s="19" t="s">
        <v>35</v>
      </c>
      <c r="E24" s="36"/>
      <c r="F24" s="112" t="s">
        <v>50</v>
      </c>
      <c r="G24" s="113"/>
      <c r="H24" s="114"/>
      <c r="I24" s="25"/>
      <c r="J24" s="67"/>
      <c r="K24" s="25"/>
      <c r="L24" s="67"/>
      <c r="M24" s="115" t="s">
        <v>51</v>
      </c>
      <c r="N24" s="116"/>
      <c r="O24" s="117"/>
      <c r="P24" s="25"/>
      <c r="Q24" s="25"/>
      <c r="R24" s="67"/>
      <c r="S24" s="67"/>
      <c r="T24" s="25"/>
      <c r="U24" s="2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7"/>
      <c r="AX24" s="35"/>
    </row>
    <row r="25" spans="1:60" s="1" customFormat="1" ht="194.25" customHeight="1" x14ac:dyDescent="0.25">
      <c r="A25" s="35"/>
      <c r="B25" s="35"/>
      <c r="C25" s="77" t="s">
        <v>15</v>
      </c>
      <c r="D25" s="19" t="s">
        <v>36</v>
      </c>
      <c r="E25" s="36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65"/>
      <c r="AW25" s="65"/>
      <c r="AX25" s="65"/>
      <c r="AY25" s="37"/>
      <c r="AZ25" s="37"/>
      <c r="BA25" s="37"/>
      <c r="BB25" s="37"/>
      <c r="BC25" s="37"/>
      <c r="BD25" s="37"/>
      <c r="BE25" s="37"/>
      <c r="BF25" s="37"/>
      <c r="BG25" s="37"/>
    </row>
    <row r="26" spans="1:60" s="8" customFormat="1" ht="146.25" customHeight="1" x14ac:dyDescent="0.25">
      <c r="A26" s="35"/>
      <c r="B26" s="35"/>
      <c r="C26" s="77" t="s">
        <v>37</v>
      </c>
      <c r="D26" s="19" t="s">
        <v>38</v>
      </c>
      <c r="E26" s="25"/>
      <c r="F26" s="25"/>
      <c r="G26" s="25"/>
      <c r="H26" s="25"/>
      <c r="I26" s="25"/>
      <c r="J26" s="67"/>
      <c r="K26" s="25"/>
      <c r="L26" s="67"/>
      <c r="M26" s="25"/>
      <c r="N26" s="25"/>
      <c r="O26" s="25"/>
      <c r="P26" s="25"/>
      <c r="Q26" s="25"/>
      <c r="R26" s="67"/>
      <c r="S26" s="67"/>
      <c r="T26" s="25"/>
      <c r="U26" s="25"/>
      <c r="V26" s="25"/>
      <c r="W26" s="25"/>
      <c r="X26" s="67"/>
      <c r="Y26" s="25"/>
      <c r="Z26" s="25"/>
      <c r="AA26" s="67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35"/>
      <c r="AZ26" s="35"/>
      <c r="BA26" s="35"/>
      <c r="BB26" s="35"/>
      <c r="BC26" s="35"/>
      <c r="BD26" s="35"/>
      <c r="BE26" s="35"/>
      <c r="BF26" s="35"/>
      <c r="BG26" s="35"/>
    </row>
    <row r="27" spans="1:60" s="8" customFormat="1" ht="146.25" customHeight="1" x14ac:dyDescent="0.25">
      <c r="A27" s="35"/>
      <c r="B27" s="35"/>
      <c r="C27" s="77" t="s">
        <v>39</v>
      </c>
      <c r="D27" s="19" t="s">
        <v>40</v>
      </c>
      <c r="E27" s="36"/>
      <c r="F27" s="26"/>
      <c r="G27" s="27"/>
      <c r="H27" s="26"/>
      <c r="I27" s="28"/>
      <c r="J27" s="28"/>
      <c r="K27" s="27"/>
      <c r="L27" s="27"/>
      <c r="M27" s="27"/>
      <c r="N27" s="26"/>
      <c r="O27" s="27"/>
      <c r="P27" s="27"/>
      <c r="Q27" s="28"/>
      <c r="R27" s="28"/>
      <c r="S27" s="28"/>
      <c r="T27" s="27"/>
      <c r="U27" s="26"/>
      <c r="V27" s="26"/>
      <c r="W27" s="27"/>
      <c r="X27" s="27"/>
      <c r="Y27" s="27"/>
      <c r="Z27" s="28"/>
      <c r="AA27" s="28"/>
      <c r="AB27" s="27"/>
      <c r="AC27" s="26"/>
      <c r="AD27" s="26"/>
      <c r="AE27" s="27"/>
      <c r="AF27" s="27"/>
      <c r="AG27" s="28"/>
      <c r="AH27" s="27"/>
      <c r="AI27" s="26"/>
      <c r="AJ27" s="26"/>
      <c r="AK27" s="27"/>
      <c r="AL27" s="27"/>
      <c r="AM27" s="28"/>
      <c r="AN27" s="27"/>
      <c r="AO27" s="26"/>
      <c r="AP27" s="26"/>
      <c r="AQ27" s="27"/>
      <c r="AR27" s="27"/>
      <c r="AS27" s="28"/>
      <c r="AT27" s="27"/>
      <c r="AU27" s="26"/>
      <c r="AV27" s="26"/>
      <c r="AW27" s="36"/>
      <c r="AX27" s="27"/>
      <c r="AY27" s="65"/>
      <c r="AZ27" s="65"/>
      <c r="BA27" s="65"/>
      <c r="BB27" s="127"/>
      <c r="BC27" s="127"/>
      <c r="BD27" s="127"/>
      <c r="BE27" s="127"/>
      <c r="BF27" s="127"/>
      <c r="BG27" s="127"/>
    </row>
    <row r="28" spans="1:60" s="8" customFormat="1" ht="158.25" customHeight="1" x14ac:dyDescent="0.25">
      <c r="A28" s="35"/>
      <c r="B28" s="35"/>
      <c r="C28" s="77" t="s">
        <v>41</v>
      </c>
      <c r="D28" s="19" t="s">
        <v>42</v>
      </c>
      <c r="E28" s="36"/>
      <c r="F28" s="26"/>
      <c r="G28" s="27"/>
      <c r="H28" s="27"/>
      <c r="I28" s="28"/>
      <c r="J28" s="28"/>
      <c r="K28" s="27"/>
      <c r="L28" s="27"/>
      <c r="M28" s="27"/>
      <c r="N28" s="26"/>
      <c r="O28" s="27"/>
      <c r="P28" s="27"/>
      <c r="Q28" s="28"/>
      <c r="R28" s="28"/>
      <c r="S28" s="28"/>
      <c r="T28" s="27"/>
      <c r="U28" s="26"/>
      <c r="V28" s="26"/>
      <c r="W28" s="27"/>
      <c r="X28" s="27"/>
      <c r="Y28" s="27"/>
      <c r="Z28" s="28"/>
      <c r="AA28" s="28"/>
      <c r="AB28" s="27"/>
      <c r="AC28" s="26"/>
      <c r="AD28" s="26"/>
      <c r="AE28" s="27"/>
      <c r="AF28" s="27"/>
      <c r="AG28" s="28"/>
      <c r="AH28" s="27"/>
      <c r="AI28" s="26"/>
      <c r="AJ28" s="26"/>
      <c r="AK28" s="27"/>
      <c r="AL28" s="27"/>
      <c r="AM28" s="28"/>
      <c r="AN28" s="27"/>
      <c r="AO28" s="26"/>
      <c r="AP28" s="26"/>
      <c r="AQ28" s="27"/>
      <c r="AR28" s="27"/>
      <c r="AS28" s="28"/>
      <c r="AT28" s="27"/>
      <c r="AU28" s="26"/>
      <c r="AV28" s="26"/>
      <c r="AW28" s="36"/>
      <c r="AX28" s="27"/>
      <c r="AY28" s="25"/>
      <c r="AZ28" s="25"/>
      <c r="BA28" s="25"/>
      <c r="BB28" s="25"/>
      <c r="BC28" s="25"/>
      <c r="BD28" s="25"/>
      <c r="BE28" s="25"/>
      <c r="BF28" s="25"/>
      <c r="BG28" s="25"/>
      <c r="BH28" s="4"/>
    </row>
    <row r="29" spans="1:60" ht="157.5" customHeight="1" x14ac:dyDescent="0.25">
      <c r="A29" s="35"/>
      <c r="B29" s="35"/>
      <c r="C29" s="77" t="s">
        <v>43</v>
      </c>
      <c r="D29" s="76" t="s">
        <v>44</v>
      </c>
      <c r="E29" s="25"/>
      <c r="F29" s="128"/>
      <c r="G29" s="128"/>
      <c r="H29" s="128"/>
      <c r="I29" s="128"/>
      <c r="J29" s="68"/>
      <c r="K29" s="32"/>
      <c r="L29" s="68"/>
      <c r="M29" s="33"/>
      <c r="N29" s="128"/>
      <c r="O29" s="128"/>
      <c r="P29" s="128"/>
      <c r="Q29" s="128"/>
      <c r="R29" s="68"/>
      <c r="S29" s="68"/>
      <c r="T29" s="32"/>
      <c r="U29" s="33"/>
      <c r="V29" s="128"/>
      <c r="W29" s="128"/>
      <c r="X29" s="128"/>
      <c r="Y29" s="128"/>
      <c r="Z29" s="128"/>
      <c r="AA29" s="68"/>
      <c r="AB29" s="32"/>
      <c r="AC29" s="33"/>
      <c r="AD29" s="128"/>
      <c r="AE29" s="128"/>
      <c r="AF29" s="128"/>
      <c r="AG29" s="128"/>
      <c r="AH29" s="32"/>
      <c r="AI29" s="33"/>
      <c r="AJ29" s="128"/>
      <c r="AK29" s="128"/>
      <c r="AL29" s="128"/>
      <c r="AM29" s="128"/>
      <c r="AN29" s="32"/>
      <c r="AO29" s="33"/>
      <c r="AP29" s="128"/>
      <c r="AQ29" s="128"/>
      <c r="AR29" s="128"/>
      <c r="AS29" s="128"/>
      <c r="AT29" s="32"/>
      <c r="AU29" s="33"/>
      <c r="AV29" s="66"/>
      <c r="AW29" s="66"/>
      <c r="AX29" s="66"/>
      <c r="AY29" s="28"/>
      <c r="AZ29" s="27"/>
      <c r="BA29" s="26"/>
      <c r="BB29" s="26"/>
      <c r="BC29" s="27"/>
      <c r="BD29" s="27"/>
      <c r="BE29" s="28"/>
      <c r="BF29" s="27"/>
      <c r="BG29" s="26"/>
    </row>
    <row r="30" spans="1:60" ht="133.5" customHeight="1" x14ac:dyDescent="0.25">
      <c r="A30" s="35"/>
      <c r="B30" s="35"/>
      <c r="C30" s="77" t="s">
        <v>45</v>
      </c>
      <c r="D30" s="76" t="s">
        <v>46</v>
      </c>
      <c r="E30" s="25"/>
      <c r="F30" s="34"/>
      <c r="G30" s="34"/>
      <c r="H30" s="34"/>
      <c r="I30" s="34"/>
      <c r="J30" s="34"/>
      <c r="K30" s="34"/>
      <c r="L30" s="34"/>
      <c r="M30" s="43"/>
      <c r="N30" s="34"/>
      <c r="O30" s="34"/>
      <c r="P30" s="34"/>
      <c r="Q30" s="34"/>
      <c r="R30" s="34"/>
      <c r="S30" s="34"/>
      <c r="T30" s="34"/>
      <c r="U30" s="25"/>
      <c r="V30" s="34"/>
      <c r="W30" s="34"/>
      <c r="X30" s="34"/>
      <c r="Y30" s="34"/>
      <c r="Z30" s="34"/>
      <c r="AA30" s="34"/>
      <c r="AB30" s="34"/>
      <c r="AC30" s="25"/>
      <c r="AD30" s="34"/>
      <c r="AE30" s="34"/>
      <c r="AF30" s="34"/>
      <c r="AG30" s="34"/>
      <c r="AH30" s="34"/>
      <c r="AI30" s="25"/>
      <c r="AJ30" s="34"/>
      <c r="AK30" s="34"/>
      <c r="AL30" s="34"/>
      <c r="AM30" s="34"/>
      <c r="AN30" s="34"/>
      <c r="AO30" s="25"/>
      <c r="AP30" s="34"/>
      <c r="AQ30" s="34"/>
      <c r="AR30" s="34"/>
      <c r="AS30" s="34"/>
      <c r="AT30" s="34"/>
      <c r="AU30" s="25"/>
      <c r="AV30" s="34"/>
      <c r="AW30" s="35"/>
      <c r="AX30" s="34"/>
      <c r="AY30" s="28"/>
      <c r="AZ30" s="27"/>
      <c r="BA30" s="26"/>
      <c r="BB30" s="26"/>
      <c r="BC30" s="27"/>
      <c r="BD30" s="27"/>
      <c r="BE30" s="28"/>
      <c r="BF30" s="27"/>
      <c r="BG30" s="26"/>
    </row>
    <row r="31" spans="1:60" ht="155.25" customHeight="1" x14ac:dyDescent="0.25">
      <c r="A31" s="35"/>
      <c r="B31" s="35"/>
      <c r="C31" s="77" t="s">
        <v>48</v>
      </c>
      <c r="D31" s="19" t="s">
        <v>47</v>
      </c>
      <c r="E31" s="36"/>
      <c r="F31" s="34"/>
      <c r="G31" s="34"/>
      <c r="H31" s="34"/>
      <c r="I31" s="34"/>
      <c r="J31" s="34"/>
      <c r="K31" s="34"/>
      <c r="L31" s="34"/>
      <c r="M31" s="43"/>
      <c r="N31" s="34"/>
      <c r="O31" s="34"/>
      <c r="P31" s="34"/>
      <c r="Q31" s="34"/>
      <c r="R31" s="34"/>
      <c r="S31" s="34"/>
      <c r="T31" s="34"/>
      <c r="U31" s="25"/>
      <c r="V31" s="34"/>
      <c r="W31" s="34"/>
      <c r="X31" s="34"/>
      <c r="Y31" s="34"/>
      <c r="Z31" s="34"/>
      <c r="AA31" s="34"/>
      <c r="AB31" s="34"/>
      <c r="AC31" s="25"/>
      <c r="AD31" s="34"/>
      <c r="AE31" s="34"/>
      <c r="AF31" s="34"/>
      <c r="AG31" s="34"/>
      <c r="AH31" s="34"/>
      <c r="AI31" s="25"/>
      <c r="AJ31" s="34"/>
      <c r="AK31" s="34"/>
      <c r="AL31" s="34"/>
      <c r="AM31" s="34"/>
      <c r="AN31" s="34"/>
      <c r="AO31" s="25"/>
      <c r="AP31" s="34"/>
      <c r="AQ31" s="34"/>
      <c r="AR31" s="34"/>
      <c r="AS31" s="34"/>
      <c r="AT31" s="34"/>
      <c r="AU31" s="25"/>
      <c r="AV31" s="34"/>
      <c r="AW31" s="35"/>
      <c r="AX31" s="34"/>
      <c r="AY31" s="66"/>
      <c r="AZ31" s="32"/>
      <c r="BA31" s="33"/>
      <c r="BB31" s="128"/>
      <c r="BC31" s="128"/>
      <c r="BD31" s="128"/>
      <c r="BE31" s="128"/>
      <c r="BF31" s="32"/>
      <c r="BG31" s="33"/>
    </row>
    <row r="32" spans="1:60" x14ac:dyDescent="0.25">
      <c r="A32" s="35"/>
      <c r="B32" s="35"/>
      <c r="C32" s="42"/>
      <c r="D32" s="36"/>
      <c r="E32" s="36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65"/>
      <c r="AW32" s="65"/>
      <c r="AX32" s="65"/>
      <c r="AY32" s="34"/>
      <c r="AZ32" s="34"/>
      <c r="BA32" s="25"/>
      <c r="BB32" s="34"/>
      <c r="BC32" s="34"/>
      <c r="BD32" s="34"/>
      <c r="BE32" s="34"/>
      <c r="BF32" s="34"/>
      <c r="BG32" s="25"/>
    </row>
    <row r="33" spans="1:61" x14ac:dyDescent="0.25">
      <c r="A33" s="41"/>
      <c r="B33" s="35"/>
      <c r="C33" s="35"/>
      <c r="D33" s="25"/>
      <c r="E33" s="25"/>
      <c r="F33" s="25"/>
      <c r="G33" s="25"/>
      <c r="H33" s="25"/>
      <c r="I33" s="25"/>
      <c r="J33" s="67"/>
      <c r="K33" s="25"/>
      <c r="L33" s="67"/>
      <c r="M33" s="25"/>
      <c r="N33" s="25"/>
      <c r="O33" s="25"/>
      <c r="P33" s="25"/>
      <c r="Q33" s="25"/>
      <c r="R33" s="67"/>
      <c r="S33" s="67"/>
      <c r="T33" s="25"/>
      <c r="U33" s="25"/>
      <c r="V33" s="25"/>
      <c r="W33" s="25"/>
      <c r="X33" s="67"/>
      <c r="Y33" s="25"/>
      <c r="Z33" s="25"/>
      <c r="AA33" s="67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34"/>
      <c r="AZ33" s="34"/>
      <c r="BA33" s="25"/>
      <c r="BB33" s="34"/>
      <c r="BC33" s="34"/>
      <c r="BD33" s="34"/>
      <c r="BE33" s="34"/>
      <c r="BF33" s="34"/>
      <c r="BG33" s="25"/>
    </row>
    <row r="34" spans="1:61" ht="31.5" customHeight="1" x14ac:dyDescent="0.25">
      <c r="A34" s="41"/>
      <c r="B34" s="35"/>
      <c r="C34" s="44"/>
      <c r="D34" s="36"/>
      <c r="E34" s="36"/>
      <c r="F34" s="26"/>
      <c r="G34" s="27"/>
      <c r="H34" s="26"/>
      <c r="I34" s="28"/>
      <c r="J34" s="28"/>
      <c r="K34" s="27"/>
      <c r="L34" s="27"/>
      <c r="M34" s="27"/>
      <c r="N34" s="26"/>
      <c r="O34" s="27"/>
      <c r="P34" s="27"/>
      <c r="Q34" s="28"/>
      <c r="R34" s="28"/>
      <c r="S34" s="28"/>
      <c r="T34" s="27"/>
      <c r="U34" s="26"/>
      <c r="V34" s="26"/>
      <c r="W34" s="27"/>
      <c r="X34" s="27"/>
      <c r="Y34" s="27"/>
      <c r="Z34" s="28"/>
      <c r="AA34" s="28"/>
      <c r="AB34" s="27"/>
      <c r="AC34" s="26"/>
      <c r="AD34" s="26"/>
      <c r="AE34" s="27"/>
      <c r="AF34" s="27"/>
      <c r="AG34" s="28"/>
      <c r="AH34" s="27"/>
      <c r="AI34" s="26"/>
      <c r="AJ34" s="26"/>
      <c r="AK34" s="27"/>
      <c r="AL34" s="27"/>
      <c r="AM34" s="28"/>
      <c r="AN34" s="27"/>
      <c r="AO34" s="26"/>
      <c r="AP34" s="26"/>
      <c r="AQ34" s="27"/>
      <c r="AR34" s="27"/>
      <c r="AS34" s="28"/>
      <c r="AT34" s="27"/>
      <c r="AU34" s="26"/>
      <c r="AV34" s="26"/>
      <c r="AW34" s="36"/>
      <c r="AX34" s="27"/>
      <c r="AY34" s="65"/>
      <c r="AZ34" s="65"/>
      <c r="BA34" s="65"/>
      <c r="BB34" s="127"/>
      <c r="BC34" s="127"/>
      <c r="BD34" s="127"/>
      <c r="BE34" s="127"/>
      <c r="BF34" s="127"/>
      <c r="BG34" s="127"/>
    </row>
    <row r="35" spans="1:61" ht="89.25" customHeight="1" x14ac:dyDescent="0.25">
      <c r="A35" s="41"/>
      <c r="B35" s="35"/>
      <c r="C35" s="45"/>
      <c r="D35" s="36"/>
      <c r="E35" s="25"/>
      <c r="F35" s="128"/>
      <c r="G35" s="128"/>
      <c r="H35" s="128"/>
      <c r="I35" s="128"/>
      <c r="J35" s="68"/>
      <c r="K35" s="32"/>
      <c r="L35" s="68"/>
      <c r="M35" s="33"/>
      <c r="N35" s="128"/>
      <c r="O35" s="128"/>
      <c r="P35" s="128"/>
      <c r="Q35" s="128"/>
      <c r="R35" s="68"/>
      <c r="S35" s="68"/>
      <c r="T35" s="32"/>
      <c r="U35" s="33"/>
      <c r="V35" s="128"/>
      <c r="W35" s="128"/>
      <c r="X35" s="128"/>
      <c r="Y35" s="128"/>
      <c r="Z35" s="128"/>
      <c r="AA35" s="68"/>
      <c r="AB35" s="32"/>
      <c r="AC35" s="33"/>
      <c r="AD35" s="128"/>
      <c r="AE35" s="128"/>
      <c r="AF35" s="128"/>
      <c r="AG35" s="128"/>
      <c r="AH35" s="32"/>
      <c r="AI35" s="33"/>
      <c r="AJ35" s="128"/>
      <c r="AK35" s="128"/>
      <c r="AL35" s="128"/>
      <c r="AM35" s="128"/>
      <c r="AN35" s="32"/>
      <c r="AO35" s="33"/>
      <c r="AP35" s="128"/>
      <c r="AQ35" s="128"/>
      <c r="AR35" s="128"/>
      <c r="AS35" s="128"/>
      <c r="AT35" s="32"/>
      <c r="AU35" s="33"/>
      <c r="AV35" s="66"/>
      <c r="AW35" s="66"/>
      <c r="AX35" s="66"/>
      <c r="AY35" s="25"/>
      <c r="AZ35" s="25"/>
      <c r="BA35" s="25"/>
      <c r="BB35" s="25"/>
      <c r="BC35" s="25"/>
      <c r="BD35" s="25"/>
      <c r="BE35" s="25"/>
      <c r="BF35" s="25"/>
      <c r="BG35" s="25"/>
      <c r="BH35" s="4"/>
    </row>
    <row r="36" spans="1:61" ht="58.5" customHeight="1" x14ac:dyDescent="0.25">
      <c r="A36" s="41"/>
      <c r="B36" s="35"/>
      <c r="C36" s="45"/>
      <c r="D36" s="36"/>
      <c r="E36" s="36"/>
      <c r="F36" s="32"/>
      <c r="G36" s="32"/>
      <c r="H36" s="32"/>
      <c r="I36" s="32"/>
      <c r="J36" s="68"/>
      <c r="K36" s="32"/>
      <c r="L36" s="68"/>
      <c r="M36" s="33"/>
      <c r="N36" s="32"/>
      <c r="O36" s="32"/>
      <c r="P36" s="32"/>
      <c r="Q36" s="32"/>
      <c r="R36" s="68"/>
      <c r="S36" s="68"/>
      <c r="T36" s="32"/>
      <c r="U36" s="33"/>
      <c r="V36" s="32"/>
      <c r="W36" s="32"/>
      <c r="X36" s="68"/>
      <c r="Y36" s="32"/>
      <c r="Z36" s="32"/>
      <c r="AA36" s="68"/>
      <c r="AB36" s="32"/>
      <c r="AC36" s="33"/>
      <c r="AD36" s="32"/>
      <c r="AE36" s="32"/>
      <c r="AF36" s="32"/>
      <c r="AG36" s="32"/>
      <c r="AH36" s="32"/>
      <c r="AI36" s="33"/>
      <c r="AJ36" s="32"/>
      <c r="AK36" s="32"/>
      <c r="AL36" s="32"/>
      <c r="AM36" s="32"/>
      <c r="AN36" s="32"/>
      <c r="AO36" s="33"/>
      <c r="AP36" s="32"/>
      <c r="AQ36" s="32"/>
      <c r="AR36" s="32"/>
      <c r="AS36" s="32"/>
      <c r="AT36" s="32"/>
      <c r="AU36" s="33"/>
      <c r="AV36" s="32"/>
      <c r="AW36" s="35"/>
      <c r="AX36" s="32"/>
      <c r="AY36" s="28"/>
      <c r="AZ36" s="27"/>
      <c r="BA36" s="26"/>
      <c r="BB36" s="26"/>
      <c r="BC36" s="27"/>
      <c r="BD36" s="27"/>
      <c r="BE36" s="28"/>
      <c r="BF36" s="27"/>
      <c r="BG36" s="26"/>
    </row>
    <row r="37" spans="1:61" ht="46.5" customHeight="1" x14ac:dyDescent="0.25">
      <c r="A37" s="41"/>
      <c r="B37" s="35"/>
      <c r="C37" s="45"/>
      <c r="D37" s="36"/>
      <c r="E37" s="36"/>
      <c r="F37" s="32"/>
      <c r="G37" s="32"/>
      <c r="H37" s="32"/>
      <c r="I37" s="32"/>
      <c r="J37" s="68"/>
      <c r="K37" s="32"/>
      <c r="L37" s="68"/>
      <c r="M37" s="33"/>
      <c r="N37" s="32"/>
      <c r="O37" s="32"/>
      <c r="P37" s="32"/>
      <c r="Q37" s="32"/>
      <c r="R37" s="68"/>
      <c r="S37" s="68"/>
      <c r="T37" s="32"/>
      <c r="U37" s="33"/>
      <c r="V37" s="32"/>
      <c r="W37" s="32"/>
      <c r="X37" s="68"/>
      <c r="Y37" s="32"/>
      <c r="Z37" s="32"/>
      <c r="AA37" s="68"/>
      <c r="AB37" s="32"/>
      <c r="AC37" s="33"/>
      <c r="AD37" s="32"/>
      <c r="AE37" s="32"/>
      <c r="AF37" s="32"/>
      <c r="AG37" s="32"/>
      <c r="AH37" s="32"/>
      <c r="AI37" s="33"/>
      <c r="AJ37" s="32"/>
      <c r="AK37" s="32"/>
      <c r="AL37" s="32"/>
      <c r="AM37" s="32"/>
      <c r="AN37" s="32"/>
      <c r="AO37" s="33"/>
      <c r="AP37" s="32"/>
      <c r="AQ37" s="32"/>
      <c r="AR37" s="32"/>
      <c r="AS37" s="32"/>
      <c r="AT37" s="32"/>
      <c r="AU37" s="33"/>
      <c r="AV37" s="32"/>
      <c r="AW37" s="35"/>
      <c r="AX37" s="32"/>
      <c r="AY37" s="66"/>
      <c r="AZ37" s="32"/>
      <c r="BA37" s="33"/>
      <c r="BB37" s="128"/>
      <c r="BC37" s="128"/>
      <c r="BD37" s="128"/>
      <c r="BE37" s="128"/>
      <c r="BF37" s="32"/>
      <c r="BG37" s="33"/>
    </row>
    <row r="38" spans="1:61" ht="33.75" customHeight="1" x14ac:dyDescent="0.25">
      <c r="A38" s="35"/>
      <c r="B38" s="35"/>
      <c r="C38" s="35"/>
      <c r="D38" s="36"/>
      <c r="E38" s="36"/>
      <c r="F38" s="26"/>
      <c r="G38" s="38"/>
      <c r="H38" s="38"/>
      <c r="I38" s="38"/>
      <c r="J38" s="38"/>
      <c r="K38" s="38"/>
      <c r="L38" s="38"/>
      <c r="M38" s="38"/>
      <c r="N38" s="26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5"/>
      <c r="AX38" s="38"/>
      <c r="AY38" s="32"/>
      <c r="AZ38" s="32"/>
      <c r="BA38" s="33"/>
      <c r="BB38" s="32"/>
      <c r="BC38" s="32"/>
      <c r="BD38" s="32"/>
      <c r="BE38" s="32"/>
      <c r="BF38" s="32"/>
      <c r="BG38" s="33"/>
    </row>
    <row r="39" spans="1:61" ht="33" customHeight="1" x14ac:dyDescent="0.25">
      <c r="A39" s="35"/>
      <c r="B39" s="35"/>
      <c r="C39" s="35"/>
      <c r="D39" s="25"/>
      <c r="E39" s="25"/>
      <c r="F39" s="126"/>
      <c r="G39" s="126"/>
      <c r="H39" s="126"/>
      <c r="I39" s="126"/>
      <c r="J39" s="70"/>
      <c r="K39" s="33"/>
      <c r="L39" s="70"/>
      <c r="M39" s="39"/>
      <c r="N39" s="126"/>
      <c r="O39" s="126"/>
      <c r="P39" s="126"/>
      <c r="Q39" s="126"/>
      <c r="R39" s="70"/>
      <c r="S39" s="70"/>
      <c r="T39" s="33"/>
      <c r="U39" s="39"/>
      <c r="V39" s="126"/>
      <c r="W39" s="126"/>
      <c r="X39" s="126"/>
      <c r="Y39" s="126"/>
      <c r="Z39" s="126"/>
      <c r="AA39" s="70"/>
      <c r="AB39" s="33"/>
      <c r="AC39" s="39"/>
      <c r="AD39" s="126"/>
      <c r="AE39" s="126"/>
      <c r="AF39" s="126"/>
      <c r="AG39" s="126"/>
      <c r="AH39" s="33"/>
      <c r="AI39" s="39"/>
      <c r="AJ39" s="126"/>
      <c r="AK39" s="126"/>
      <c r="AL39" s="126"/>
      <c r="AM39" s="126"/>
      <c r="AN39" s="33"/>
      <c r="AO39" s="39"/>
      <c r="AP39" s="126"/>
      <c r="AQ39" s="126"/>
      <c r="AR39" s="126"/>
      <c r="AS39" s="126"/>
      <c r="AT39" s="33"/>
      <c r="AU39" s="39"/>
      <c r="AV39" s="64"/>
      <c r="AW39" s="64"/>
      <c r="AX39" s="64"/>
      <c r="AY39" s="32"/>
      <c r="AZ39" s="32"/>
      <c r="BA39" s="33"/>
      <c r="BB39" s="32"/>
      <c r="BC39" s="32"/>
      <c r="BD39" s="32"/>
      <c r="BE39" s="32"/>
      <c r="BF39" s="32"/>
      <c r="BG39" s="33"/>
    </row>
    <row r="40" spans="1:61" ht="30" customHeight="1" x14ac:dyDescent="0.25">
      <c r="A40" s="35"/>
      <c r="B40" s="35"/>
      <c r="C40" s="35"/>
      <c r="D40" s="36"/>
      <c r="E40" s="36"/>
      <c r="F40" s="36"/>
      <c r="G40" s="35"/>
      <c r="H40" s="35"/>
      <c r="I40" s="35"/>
      <c r="J40" s="35"/>
      <c r="K40" s="35"/>
      <c r="L40" s="35"/>
      <c r="M40" s="40"/>
      <c r="N40" s="36"/>
      <c r="O40" s="35"/>
      <c r="P40" s="35"/>
      <c r="Q40" s="35"/>
      <c r="R40" s="35"/>
      <c r="S40" s="35"/>
      <c r="T40" s="35"/>
      <c r="U40" s="40"/>
      <c r="V40" s="35"/>
      <c r="W40" s="35"/>
      <c r="X40" s="35"/>
      <c r="Y40" s="35"/>
      <c r="Z40" s="35"/>
      <c r="AA40" s="35"/>
      <c r="AB40" s="35"/>
      <c r="AC40" s="40"/>
      <c r="AD40" s="35"/>
      <c r="AE40" s="35"/>
      <c r="AF40" s="35"/>
      <c r="AG40" s="35"/>
      <c r="AH40" s="35"/>
      <c r="AI40" s="40"/>
      <c r="AJ40" s="35"/>
      <c r="AK40" s="35"/>
      <c r="AL40" s="35"/>
      <c r="AM40" s="35"/>
      <c r="AN40" s="35"/>
      <c r="AO40" s="40"/>
      <c r="AP40" s="35"/>
      <c r="AQ40" s="35"/>
      <c r="AR40" s="35"/>
      <c r="AS40" s="35"/>
      <c r="AT40" s="35"/>
      <c r="AU40" s="40"/>
      <c r="AV40" s="35"/>
      <c r="AW40" s="35"/>
      <c r="AX40" s="35"/>
      <c r="AY40" s="38"/>
      <c r="AZ40" s="38"/>
      <c r="BA40" s="38"/>
      <c r="BB40" s="38"/>
      <c r="BC40" s="38"/>
      <c r="BD40" s="38"/>
      <c r="BE40" s="38"/>
      <c r="BF40" s="38"/>
      <c r="BG40" s="38"/>
    </row>
    <row r="41" spans="1:61" ht="34.5" customHeight="1" x14ac:dyDescent="0.25">
      <c r="AY41" s="64"/>
      <c r="AZ41" s="33"/>
      <c r="BA41" s="39"/>
      <c r="BB41" s="126"/>
      <c r="BC41" s="126"/>
      <c r="BD41" s="126"/>
      <c r="BE41" s="126"/>
      <c r="BF41" s="33"/>
      <c r="BG41" s="39"/>
      <c r="BI41" s="22">
        <v>61.136898000000002</v>
      </c>
    </row>
    <row r="42" spans="1:61" ht="22.5" customHeight="1" x14ac:dyDescent="0.25">
      <c r="AY42" s="35"/>
      <c r="AZ42" s="35"/>
      <c r="BA42" s="40"/>
      <c r="BB42" s="35"/>
      <c r="BC42" s="35"/>
      <c r="BD42" s="35"/>
      <c r="BE42" s="35"/>
      <c r="BF42" s="35"/>
      <c r="BG42" s="40"/>
    </row>
    <row r="43" spans="1:61" ht="22.5" customHeight="1" x14ac:dyDescent="0.25"/>
    <row r="44" spans="1:61" ht="22.5" customHeight="1" x14ac:dyDescent="0.3">
      <c r="F44" s="125"/>
      <c r="G44" s="125"/>
      <c r="H44" s="125"/>
      <c r="I44" s="125"/>
      <c r="J44" s="69"/>
      <c r="K44" s="17"/>
      <c r="L44" s="69"/>
      <c r="M44" s="14"/>
      <c r="N44" s="125"/>
      <c r="O44" s="125"/>
      <c r="P44" s="125"/>
      <c r="Q44" s="125"/>
      <c r="R44" s="69"/>
      <c r="S44" s="69"/>
      <c r="T44" s="17"/>
      <c r="U44" s="14"/>
    </row>
    <row r="45" spans="1:61" ht="15.75" customHeight="1" x14ac:dyDescent="0.3">
      <c r="A45" s="9"/>
    </row>
    <row r="46" spans="1:61" ht="17.25" x14ac:dyDescent="0.3"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X46" s="9"/>
    </row>
    <row r="48" spans="1:61" ht="17.25" x14ac:dyDescent="0.3">
      <c r="AY48" s="9"/>
      <c r="AZ48" s="9"/>
      <c r="BA48" s="9"/>
      <c r="BB48" s="9"/>
      <c r="BC48" s="9"/>
      <c r="BD48" s="9"/>
      <c r="BE48" s="9"/>
      <c r="BF48" s="9"/>
      <c r="BG48" s="9"/>
    </row>
    <row r="49" spans="1:59" ht="17.25" x14ac:dyDescent="0.3">
      <c r="B49" s="9"/>
      <c r="C49" s="9"/>
      <c r="AW49" s="9"/>
    </row>
    <row r="51" spans="1:59" s="9" customFormat="1" ht="17.25" x14ac:dyDescent="0.3">
      <c r="A51"/>
      <c r="B51"/>
      <c r="C51"/>
      <c r="D51" s="1"/>
      <c r="E51" s="1"/>
      <c r="F51" s="1"/>
      <c r="G51"/>
      <c r="H51"/>
      <c r="I51"/>
      <c r="J51"/>
      <c r="K51"/>
      <c r="L51"/>
      <c r="M51"/>
      <c r="N51" s="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</row>
    <row r="69" spans="3:5" x14ac:dyDescent="0.25">
      <c r="E69" s="6"/>
    </row>
    <row r="70" spans="3:5" x14ac:dyDescent="0.25">
      <c r="E70" s="6"/>
    </row>
    <row r="71" spans="3:5" x14ac:dyDescent="0.25">
      <c r="E71" s="6"/>
    </row>
    <row r="72" spans="3:5" x14ac:dyDescent="0.25">
      <c r="E72" s="6"/>
    </row>
    <row r="73" spans="3:5" x14ac:dyDescent="0.25">
      <c r="E73" s="6"/>
    </row>
    <row r="74" spans="3:5" x14ac:dyDescent="0.25">
      <c r="E74" s="6"/>
    </row>
    <row r="76" spans="3:5" ht="17.25" x14ac:dyDescent="0.3">
      <c r="C76" s="9"/>
      <c r="D76" s="10"/>
      <c r="E76" s="10"/>
    </row>
    <row r="77" spans="3:5" x14ac:dyDescent="0.25">
      <c r="C77" s="3"/>
    </row>
  </sheetData>
  <sheetProtection algorithmName="SHA-512" hashValue="Ihc5A/PxksxQ+4C116I2LCeiXOLRame+pN4dWy4JVRsmjjV9qGlJIf6eaBFxgWcwrN+wopFva5IlETd3gERlRA==" saltValue="BtuOn/0FBhk8df39/TTAjQ==" spinCount="100000" sheet="1" objects="1" scenarios="1"/>
  <mergeCells count="58">
    <mergeCell ref="BB41:BE41"/>
    <mergeCell ref="C22:D22"/>
    <mergeCell ref="V39:Z39"/>
    <mergeCell ref="AD39:AG39"/>
    <mergeCell ref="AJ39:AM39"/>
    <mergeCell ref="AP39:AS39"/>
    <mergeCell ref="BB34:BG34"/>
    <mergeCell ref="F35:I35"/>
    <mergeCell ref="N35:Q35"/>
    <mergeCell ref="V35:Z35"/>
    <mergeCell ref="AD35:AG35"/>
    <mergeCell ref="AJ35:AM35"/>
    <mergeCell ref="AP35:AS35"/>
    <mergeCell ref="BB37:BE37"/>
    <mergeCell ref="V32:AC32"/>
    <mergeCell ref="AD32:AI32"/>
    <mergeCell ref="AJ32:AO32"/>
    <mergeCell ref="AP32:AU32"/>
    <mergeCell ref="BB27:BG27"/>
    <mergeCell ref="AP29:AS29"/>
    <mergeCell ref="BB31:BE31"/>
    <mergeCell ref="F29:I29"/>
    <mergeCell ref="N29:Q29"/>
    <mergeCell ref="V29:Z29"/>
    <mergeCell ref="AD29:AG29"/>
    <mergeCell ref="AJ29:AM29"/>
    <mergeCell ref="V25:AC25"/>
    <mergeCell ref="AD25:AI25"/>
    <mergeCell ref="AJ25:AO25"/>
    <mergeCell ref="AP25:AU25"/>
    <mergeCell ref="F25:M25"/>
    <mergeCell ref="N25:U25"/>
    <mergeCell ref="BB13:BE13"/>
    <mergeCell ref="AD17:AI17"/>
    <mergeCell ref="F7:K7"/>
    <mergeCell ref="R7:W7"/>
    <mergeCell ref="R16:W16"/>
    <mergeCell ref="F44:I44"/>
    <mergeCell ref="N44:Q44"/>
    <mergeCell ref="F39:I39"/>
    <mergeCell ref="N39:Q39"/>
    <mergeCell ref="F32:M32"/>
    <mergeCell ref="N32:U32"/>
    <mergeCell ref="T22:V22"/>
    <mergeCell ref="L20:P20"/>
    <mergeCell ref="R20:V20"/>
    <mergeCell ref="B5:C5"/>
    <mergeCell ref="F24:H24"/>
    <mergeCell ref="M24:O24"/>
    <mergeCell ref="L7:Q7"/>
    <mergeCell ref="F20:J20"/>
    <mergeCell ref="F12:J12"/>
    <mergeCell ref="L12:P12"/>
    <mergeCell ref="H22:J22"/>
    <mergeCell ref="F16:K16"/>
    <mergeCell ref="L16:Q16"/>
    <mergeCell ref="N22:P22"/>
    <mergeCell ref="R12:V12"/>
  </mergeCells>
  <phoneticPr fontId="2" type="noConversion"/>
  <pageMargins left="0.23622047244094491" right="0.23622047244094491" top="0.74803149606299213" bottom="0.74803149606299213" header="0.31496062992125984" footer="0.31496062992125984"/>
  <pageSetup paperSize="8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valutazioni commissione</vt:lpstr>
      <vt:lpstr>'valutazioni commissione'!Area_stampa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Michelazzo Alberto</dc:creator>
  <cp:lastModifiedBy>Artuso Nicoletta</cp:lastModifiedBy>
  <cp:lastPrinted>2025-11-25T12:25:27Z</cp:lastPrinted>
  <dcterms:created xsi:type="dcterms:W3CDTF">2025-01-28T13:01:01Z</dcterms:created>
  <dcterms:modified xsi:type="dcterms:W3CDTF">2025-11-27T09:35:54Z</dcterms:modified>
</cp:coreProperties>
</file>